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13080" activeTab="0"/>
  </bookViews>
  <sheets>
    <sheet name="Disclaimer" sheetId="1" r:id="rId1"/>
    <sheet name="Kanalquerschnitt Lüftung" sheetId="2" r:id="rId2"/>
  </sheets>
  <definedNames/>
  <calcPr fullCalcOnLoad="1"/>
</workbook>
</file>

<file path=xl/sharedStrings.xml><?xml version="1.0" encoding="utf-8"?>
<sst xmlns="http://schemas.openxmlformats.org/spreadsheetml/2006/main" count="45" uniqueCount="29">
  <si>
    <t>Berechnung Kanalquerschnitt Lüftung</t>
  </si>
  <si>
    <t>Raummaße (m):</t>
  </si>
  <si>
    <t>Länge</t>
  </si>
  <si>
    <t>m</t>
  </si>
  <si>
    <t>Breite</t>
  </si>
  <si>
    <t>Höhe</t>
  </si>
  <si>
    <t>Rauminhalt</t>
  </si>
  <si>
    <t>m3</t>
  </si>
  <si>
    <t>Luftwechselrate:</t>
  </si>
  <si>
    <t>fach</t>
  </si>
  <si>
    <t>Luftwechsel (m3/h):</t>
  </si>
  <si>
    <t>m3/h</t>
  </si>
  <si>
    <t>max. Luftgeschwindigkeit (m/s):</t>
  </si>
  <si>
    <t>m/s</t>
  </si>
  <si>
    <t>Rechteck-Kanal:</t>
  </si>
  <si>
    <t>Rundkanal:</t>
  </si>
  <si>
    <t>Kantenlänge 1 (cm):</t>
  </si>
  <si>
    <t>cm</t>
  </si>
  <si>
    <t>Kantenlänge 2 (cm):</t>
  </si>
  <si>
    <t>Durchmesser (cm):</t>
  </si>
  <si>
    <t>Querschnitt (m2):</t>
  </si>
  <si>
    <t>m2</t>
  </si>
  <si>
    <t>m2 Blech je m Kanal:</t>
  </si>
  <si>
    <t>m2/m</t>
  </si>
  <si>
    <t>Luftgeschwindigkeit:</t>
  </si>
  <si>
    <t>Durchmesser</t>
  </si>
  <si>
    <t xml:space="preserve">Die Berechnungshilfe wurde sorgfältig erstellt und auf Richtigkeit geprüft. </t>
  </si>
  <si>
    <t>Eine Haftung des Erstellers wird hiermit ausdrücklich ausgeschlossen.</t>
  </si>
  <si>
    <t>Für eine fehlerfreie Funktion kann dennoch nicht garantiert werden.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</si>
</sst>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7" fontId="4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4" fillId="0" borderId="0" applyFill="0" applyBorder="0" applyProtection="0">
      <alignment horizontal="left" vertical="top"/>
    </xf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2" fontId="5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/>
    </xf>
    <xf numFmtId="2" fontId="7" fillId="33" borderId="0" xfId="0" applyNumberFormat="1" applyFont="1" applyFill="1" applyAlignment="1">
      <alignment horizontal="right" vertical="top"/>
    </xf>
    <xf numFmtId="0" fontId="7" fillId="33" borderId="0" xfId="0" applyNumberFormat="1" applyFont="1" applyFill="1" applyAlignment="1">
      <alignment horizontal="left" vertical="top"/>
    </xf>
    <xf numFmtId="1" fontId="5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right" vertical="top"/>
    </xf>
    <xf numFmtId="1" fontId="7" fillId="33" borderId="0" xfId="0" applyNumberFormat="1" applyFont="1" applyFill="1" applyAlignment="1">
      <alignment horizontal="right" vertical="top"/>
    </xf>
    <xf numFmtId="0" fontId="7" fillId="33" borderId="0" xfId="0" applyNumberFormat="1" applyFont="1" applyFill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5" fillId="0" borderId="0" xfId="51">
      <alignment/>
      <protection/>
    </xf>
    <xf numFmtId="0" fontId="0" fillId="0" borderId="0" xfId="52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104775</xdr:rowOff>
    </xdr:from>
    <xdr:to>
      <xdr:col>5</xdr:col>
      <xdr:colOff>0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85775"/>
          <a:ext cx="3009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1600200</xdr:colOff>
      <xdr:row>0</xdr:row>
      <xdr:rowOff>85725</xdr:rowOff>
    </xdr:from>
    <xdr:to>
      <xdr:col>6</xdr:col>
      <xdr:colOff>704850</xdr:colOff>
      <xdr:row>1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5725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PageLayoutView="0" workbookViewId="0" topLeftCell="A1">
      <selection activeCell="C15" sqref="C15"/>
    </sheetView>
  </sheetViews>
  <sheetFormatPr defaultColWidth="11.421875" defaultRowHeight="12.75"/>
  <cols>
    <col min="1" max="16384" width="11.421875" style="15" customWidth="1"/>
  </cols>
  <sheetData>
    <row r="1" spans="1:6" ht="15">
      <c r="A1" s="16"/>
      <c r="B1" s="16"/>
      <c r="C1" s="16"/>
      <c r="D1" s="16"/>
      <c r="E1" s="16"/>
      <c r="F1" s="16"/>
    </row>
    <row r="2" spans="1:6" ht="15">
      <c r="A2" s="16"/>
      <c r="B2" s="16"/>
      <c r="C2" s="16"/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16"/>
      <c r="B4" s="16"/>
      <c r="C4" s="16"/>
      <c r="D4" s="16"/>
      <c r="E4" s="16"/>
      <c r="F4" s="16"/>
    </row>
    <row r="5" spans="1:6" ht="15">
      <c r="A5" s="16"/>
      <c r="B5" s="16"/>
      <c r="C5" s="16"/>
      <c r="D5" s="16"/>
      <c r="E5" s="16"/>
      <c r="F5" s="16"/>
    </row>
    <row r="6" spans="1:6" ht="15">
      <c r="A6" s="16"/>
      <c r="B6" s="16"/>
      <c r="C6" s="16"/>
      <c r="D6" s="16"/>
      <c r="E6" s="16"/>
      <c r="F6" s="16"/>
    </row>
    <row r="7" spans="1:6" ht="15">
      <c r="A7" s="16"/>
      <c r="B7" s="16"/>
      <c r="C7" s="16"/>
      <c r="D7" s="16"/>
      <c r="E7" s="16"/>
      <c r="F7" s="16"/>
    </row>
    <row r="8" spans="1:6" ht="15">
      <c r="A8" s="16"/>
      <c r="B8" s="16"/>
      <c r="C8" s="16"/>
      <c r="D8" s="16"/>
      <c r="E8" s="16"/>
      <c r="F8" s="16"/>
    </row>
    <row r="9" spans="1:6" ht="15">
      <c r="A9" s="16"/>
      <c r="B9" s="16" t="s">
        <v>26</v>
      </c>
      <c r="C9" s="16"/>
      <c r="D9" s="16"/>
      <c r="E9" s="16"/>
      <c r="F9" s="16"/>
    </row>
    <row r="10" spans="1:6" ht="15">
      <c r="A10" s="16"/>
      <c r="B10" s="16" t="s">
        <v>28</v>
      </c>
      <c r="C10" s="16"/>
      <c r="D10" s="16"/>
      <c r="E10" s="16"/>
      <c r="F10" s="16"/>
    </row>
    <row r="11" spans="1:6" ht="15">
      <c r="A11" s="16"/>
      <c r="B11" s="16" t="s">
        <v>27</v>
      </c>
      <c r="C11" s="16"/>
      <c r="D11" s="16"/>
      <c r="E11" s="16"/>
      <c r="F11" s="16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23.7109375" style="0" customWidth="1"/>
    <col min="2" max="2" width="14.28125" style="0" customWidth="1"/>
    <col min="5" max="5" width="26.28125" style="0" customWidth="1"/>
    <col min="6" max="6" width="8.7109375" style="12" customWidth="1"/>
  </cols>
  <sheetData>
    <row r="1" ht="19.5" customHeight="1">
      <c r="A1" s="1" t="s">
        <v>0</v>
      </c>
    </row>
    <row r="2" ht="12.75"/>
    <row r="3" spans="1:4" ht="19.5" customHeight="1">
      <c r="A3" s="2" t="s">
        <v>1</v>
      </c>
      <c r="B3" s="2" t="s">
        <v>2</v>
      </c>
      <c r="C3" s="3">
        <v>30</v>
      </c>
      <c r="D3" s="2" t="s">
        <v>3</v>
      </c>
    </row>
    <row r="4" spans="2:4" ht="19.5" customHeight="1">
      <c r="B4" s="2" t="s">
        <v>4</v>
      </c>
      <c r="C4" s="3">
        <v>19.6</v>
      </c>
      <c r="D4" s="2" t="s">
        <v>3</v>
      </c>
    </row>
    <row r="5" spans="2:4" ht="19.5" customHeight="1">
      <c r="B5" s="2" t="s">
        <v>5</v>
      </c>
      <c r="C5" s="3">
        <v>6</v>
      </c>
      <c r="D5" s="2" t="s">
        <v>3</v>
      </c>
    </row>
    <row r="6" spans="2:4" ht="19.5" customHeight="1">
      <c r="B6" s="4" t="s">
        <v>6</v>
      </c>
      <c r="C6" s="5">
        <f>C3*C4*C5</f>
        <v>3528</v>
      </c>
      <c r="D6" s="6" t="s">
        <v>7</v>
      </c>
    </row>
    <row r="7" spans="1:4" ht="19.5" customHeight="1">
      <c r="A7" s="2" t="s">
        <v>8</v>
      </c>
      <c r="C7" s="7">
        <v>3</v>
      </c>
      <c r="D7" s="2" t="s">
        <v>9</v>
      </c>
    </row>
    <row r="8" spans="1:4" ht="19.5" customHeight="1">
      <c r="A8" s="4" t="s">
        <v>10</v>
      </c>
      <c r="C8" s="5">
        <f>C7*C6</f>
        <v>10584</v>
      </c>
      <c r="D8" s="6" t="s">
        <v>11</v>
      </c>
    </row>
    <row r="9" spans="1:4" ht="19.5" customHeight="1">
      <c r="A9" s="2" t="s">
        <v>12</v>
      </c>
      <c r="C9" s="3">
        <v>5</v>
      </c>
      <c r="D9" s="2" t="s">
        <v>13</v>
      </c>
    </row>
    <row r="10" spans="1:5" ht="19.5" customHeight="1">
      <c r="A10" s="8" t="s">
        <v>14</v>
      </c>
      <c r="E10" s="8" t="s">
        <v>15</v>
      </c>
    </row>
    <row r="11" spans="1:4" ht="19.5" customHeight="1">
      <c r="A11" s="2" t="s">
        <v>16</v>
      </c>
      <c r="C11" s="9">
        <v>20</v>
      </c>
      <c r="D11" s="4" t="s">
        <v>17</v>
      </c>
    </row>
    <row r="12" spans="1:7" ht="19.5" customHeight="1">
      <c r="A12" s="4" t="s">
        <v>18</v>
      </c>
      <c r="C12" s="10">
        <f>C8*10000/(C9*3600)/C11</f>
        <v>294</v>
      </c>
      <c r="D12" s="6" t="s">
        <v>17</v>
      </c>
      <c r="E12" s="4" t="s">
        <v>19</v>
      </c>
      <c r="F12" s="10">
        <f>SQRT(C8*40000/C9/3600/PI())</f>
        <v>86.52542125319447</v>
      </c>
      <c r="G12" s="6" t="s">
        <v>17</v>
      </c>
    </row>
    <row r="13" spans="1:7" ht="19.5" customHeight="1">
      <c r="A13" s="4" t="s">
        <v>20</v>
      </c>
      <c r="C13" s="5">
        <f>C11*C12/10000</f>
        <v>0.588</v>
      </c>
      <c r="D13" s="6" t="s">
        <v>21</v>
      </c>
      <c r="E13" s="4" t="s">
        <v>20</v>
      </c>
      <c r="F13" s="5">
        <f>C8/3600/C9</f>
        <v>0.588</v>
      </c>
      <c r="G13" s="6" t="s">
        <v>21</v>
      </c>
    </row>
    <row r="14" spans="1:7" ht="19.5" customHeight="1">
      <c r="A14" s="4" t="s">
        <v>22</v>
      </c>
      <c r="C14" s="11">
        <f>(C11+C12)*0.02</f>
        <v>6.28</v>
      </c>
      <c r="D14" s="6" t="s">
        <v>23</v>
      </c>
      <c r="E14" s="4" t="s">
        <v>22</v>
      </c>
      <c r="F14" s="5">
        <f>F12*PI()/100</f>
        <v>2.7182762775779787</v>
      </c>
      <c r="G14" s="6" t="s">
        <v>23</v>
      </c>
    </row>
    <row r="18" spans="1:7" ht="15.75">
      <c r="A18" s="2" t="s">
        <v>16</v>
      </c>
      <c r="C18" s="9">
        <v>40</v>
      </c>
      <c r="D18" s="4" t="s">
        <v>17</v>
      </c>
      <c r="E18" s="2" t="s">
        <v>25</v>
      </c>
      <c r="F18" s="9">
        <v>50</v>
      </c>
      <c r="G18" s="4" t="s">
        <v>17</v>
      </c>
    </row>
    <row r="19" spans="1:4" ht="15.75">
      <c r="A19" s="13" t="s">
        <v>18</v>
      </c>
      <c r="C19" s="9">
        <v>15</v>
      </c>
      <c r="D19" s="4" t="s">
        <v>17</v>
      </c>
    </row>
    <row r="21" spans="1:7" ht="15.75">
      <c r="A21" s="14" t="s">
        <v>24</v>
      </c>
      <c r="C21" s="5">
        <f>C8/(C18/100*C19/100)/3600</f>
        <v>49</v>
      </c>
      <c r="D21" s="6" t="s">
        <v>13</v>
      </c>
      <c r="E21" s="14" t="s">
        <v>24</v>
      </c>
      <c r="F21" s="5">
        <f>C8/((F18/100)*(F18/100)/4*3.14)/3600</f>
        <v>14.980891719745221</v>
      </c>
      <c r="G21" s="6" t="s">
        <v>13</v>
      </c>
    </row>
  </sheetData>
  <sheetProtection/>
  <printOptions gridLines="1" headings="1"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Lyssoudis</dc:creator>
  <cp:keywords/>
  <dc:description/>
  <cp:lastModifiedBy>Michael Schenk</cp:lastModifiedBy>
  <dcterms:created xsi:type="dcterms:W3CDTF">2016-11-23T08:30:11Z</dcterms:created>
  <dcterms:modified xsi:type="dcterms:W3CDTF">2017-10-26T12:21:11Z</dcterms:modified>
  <cp:category/>
  <cp:version/>
  <cp:contentType/>
  <cp:contentStatus/>
</cp:coreProperties>
</file>